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F6AC9073-2F46-4B57-99FC-A58B85857A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O56" i="1"/>
  <c r="O52" i="1"/>
  <c r="N61" i="1" l="1"/>
  <c r="M61" i="1"/>
  <c r="L61" i="1"/>
  <c r="O58" i="1"/>
  <c r="N58" i="1"/>
  <c r="M58" i="1"/>
  <c r="L58" i="1"/>
  <c r="O57" i="1"/>
  <c r="N57" i="1"/>
  <c r="M57" i="1"/>
  <c r="L57" i="1"/>
  <c r="N56" i="1"/>
  <c r="M56" i="1"/>
  <c r="L56" i="1"/>
  <c r="O55" i="1"/>
  <c r="N55" i="1"/>
  <c r="M55" i="1"/>
  <c r="L55" i="1"/>
  <c r="O54" i="1"/>
  <c r="O53" i="1"/>
  <c r="N52" i="1"/>
  <c r="M52" i="1"/>
  <c r="L52" i="1"/>
  <c r="O51" i="1"/>
  <c r="N51" i="1"/>
  <c r="M51" i="1"/>
  <c r="L51" i="1"/>
  <c r="O50" i="1"/>
  <c r="O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O28" i="1"/>
  <c r="N28" i="1"/>
  <c r="M28" i="1"/>
  <c r="L28" i="1"/>
  <c r="O27" i="1"/>
  <c r="N27" i="1"/>
  <c r="M27" i="1"/>
  <c r="L27" i="1"/>
  <c r="O26" i="1"/>
  <c r="O25" i="1"/>
  <c r="N25" i="1"/>
  <c r="M25" i="1"/>
  <c r="L25" i="1"/>
  <c r="O24" i="1"/>
  <c r="N24" i="1"/>
  <c r="M24" i="1"/>
  <c r="L24" i="1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N10" i="1"/>
  <c r="M10" i="1"/>
  <c r="L10" i="1"/>
  <c r="O59" i="1" l="1"/>
  <c r="O62" i="1" s="1"/>
  <c r="M63" i="1"/>
  <c r="L63" i="1"/>
  <c r="N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8" authorId="0" shapeId="0" xr:uid="{67DE635B-F372-4B04-9243-016284787B6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coloana va fi ascunsa</t>
        </r>
      </text>
    </comment>
    <comment ref="I8" authorId="0" shapeId="0" xr:uid="{D7C25B6A-DBB7-49F6-A4F8-AB1E7856963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trebuie cu bifa, obligatoriu una din 3, iar coloanele ascunse</t>
        </r>
      </text>
    </comment>
  </commentList>
</comments>
</file>

<file path=xl/sharedStrings.xml><?xml version="1.0" encoding="utf-8"?>
<sst xmlns="http://schemas.openxmlformats.org/spreadsheetml/2006/main" count="287" uniqueCount="184">
  <si>
    <t>Categoria de animal</t>
  </si>
  <si>
    <t>Sistemul de întreţinere</t>
  </si>
  <si>
    <t>Numar animale</t>
  </si>
  <si>
    <r>
      <t xml:space="preserve">Aşternut </t>
    </r>
    <r>
      <rPr>
        <sz val="10"/>
        <color indexed="8"/>
        <rFont val="Times New Roman"/>
        <family val="1"/>
      </rPr>
      <t>[kg/animal/zi]</t>
    </r>
  </si>
  <si>
    <t>Tipul de gunoi de grajd rezultat</t>
  </si>
  <si>
    <t>Producţia de gunoi, inclusiv aşternutul [kg/animal/zi]</t>
  </si>
  <si>
    <t>Capacitatea de stocare  [m3/animal/luna]</t>
  </si>
  <si>
    <t>m3/luna per animal</t>
  </si>
  <si>
    <t>Munte - zile depozitare</t>
  </si>
  <si>
    <t>Deal - zile depozitare</t>
  </si>
  <si>
    <t>Campie - zile depozitare</t>
  </si>
  <si>
    <t xml:space="preserve">Capacitatea minimă de stocare   pentru zona montană (m3)      </t>
  </si>
  <si>
    <t xml:space="preserve">Capacitatea minimă de stocare   pentru zona de deal  (m3)      </t>
  </si>
  <si>
    <t xml:space="preserve">Capacitatea minimă de stocare   pentru zona de câmpie    (m3)    </t>
  </si>
  <si>
    <t>Total m3 platformă comunală</t>
  </si>
  <si>
    <t>Stabulaţie liberă</t>
  </si>
  <si>
    <t>Viţei</t>
  </si>
  <si>
    <t>Aşternut adânc, boxe colective</t>
  </si>
  <si>
    <t>1 – 2</t>
  </si>
  <si>
    <t>Gunoi de grajd solid</t>
  </si>
  <si>
    <t>6 – 10</t>
  </si>
  <si>
    <t>0,25 - 0,40</t>
  </si>
  <si>
    <t>Pardoseală grătar, întreţinere în grupuri</t>
  </si>
  <si>
    <t>-</t>
  </si>
  <si>
    <t>Dejecţii semilichide</t>
  </si>
  <si>
    <t>7 – 12</t>
  </si>
  <si>
    <t>0,25 - 0,45</t>
  </si>
  <si>
    <t>Juninci</t>
  </si>
  <si>
    <t>Aşternut adânc</t>
  </si>
  <si>
    <t>3 – 5</t>
  </si>
  <si>
    <t>20 - 25</t>
  </si>
  <si>
    <t>0,75 - 0,95</t>
  </si>
  <si>
    <t>Aşternut adânc în zona de odihnă, pardoseală de beton în zona de defecaţie</t>
  </si>
  <si>
    <t>2 – 4</t>
  </si>
  <si>
    <t>20 - 26</t>
  </si>
  <si>
    <t>0,70 - 0,90</t>
  </si>
  <si>
    <t>Cuşete individuale de odihnă cu aşternut, pardoseală de beton în zona de defecaţie</t>
  </si>
  <si>
    <t>2 – 3</t>
  </si>
  <si>
    <t>18 - 26</t>
  </si>
  <si>
    <t>0,65 - 0,95</t>
  </si>
  <si>
    <t>Tăuraşi</t>
  </si>
  <si>
    <t>28 - 38</t>
  </si>
  <si>
    <t>1,10 - 1,4</t>
  </si>
  <si>
    <t>28 - 40</t>
  </si>
  <si>
    <t>1,0 - 1,3</t>
  </si>
  <si>
    <t>Pardoseală grătar</t>
  </si>
  <si>
    <t>30 - 40</t>
  </si>
  <si>
    <t>0,9 - 1,3</t>
  </si>
  <si>
    <t>Aşternut adânc, pardoseală cu auto-curăţare cu panta de 8%</t>
  </si>
  <si>
    <t>1,05 - 1,4</t>
  </si>
  <si>
    <t>Vaci de lapte</t>
  </si>
  <si>
    <t>4 – 5</t>
  </si>
  <si>
    <t>40 - 50</t>
  </si>
  <si>
    <t>1,4 - 1,8</t>
  </si>
  <si>
    <t>Aşternut adânc în zona de odihnă, pardoseală cu grătar în zona de defecaţie</t>
  </si>
  <si>
    <t xml:space="preserve">Gunoi de grajd solid </t>
  </si>
  <si>
    <t>30 - 35</t>
  </si>
  <si>
    <t>1,1 - 1,3</t>
  </si>
  <si>
    <t xml:space="preserve"> dejecţii semilichide</t>
  </si>
  <si>
    <t>10 - 15</t>
  </si>
  <si>
    <t>0,3 - 0,5</t>
  </si>
  <si>
    <t>Aştrnut adânc în zona de odihnă, pardoseală cu autocurăţare</t>
  </si>
  <si>
    <t>4 – 6</t>
  </si>
  <si>
    <t>45 - 50</t>
  </si>
  <si>
    <t>1,6 - 1,9</t>
  </si>
  <si>
    <t>Cuşete individuale  de odihnă cu aşternut, pardoseală de beton în zona de defecaţie</t>
  </si>
  <si>
    <t>Cuşete individuale de odihnă, pardoseală cu grătar în zona de defecaţie</t>
  </si>
  <si>
    <t>40 - 52</t>
  </si>
  <si>
    <t>1,20 - 1,60</t>
  </si>
  <si>
    <t>Sistem extensiv, ferme de până la 40 UVM</t>
  </si>
  <si>
    <t>2 - 5</t>
  </si>
  <si>
    <t>33 - 43</t>
  </si>
  <si>
    <t>1,0 – 1,3</t>
  </si>
  <si>
    <t>Sistem de stabulaţie legată</t>
  </si>
  <si>
    <t>Aşternut adânc (în grup)</t>
  </si>
  <si>
    <t xml:space="preserve">Gunoi de grajd </t>
  </si>
  <si>
    <t>Pardoseală grătar (în grup)</t>
  </si>
  <si>
    <t>Standuri  cu aşternut</t>
  </si>
  <si>
    <t>28 - 35</t>
  </si>
  <si>
    <t>Standuri fără aşternut, canal acoperit cu grătar</t>
  </si>
  <si>
    <t>0,9 - 1,2</t>
  </si>
  <si>
    <t>Standuri cu aşternut</t>
  </si>
  <si>
    <t>1 - 2,5</t>
  </si>
  <si>
    <t>18 - 23</t>
  </si>
  <si>
    <t>0,8 – 1,0</t>
  </si>
  <si>
    <t>Standuri cu aşternut, canal acoperit cu grătar</t>
  </si>
  <si>
    <t>20 – 27</t>
  </si>
  <si>
    <t>0,6 - 0,8</t>
  </si>
  <si>
    <t>2 - 3,5</t>
  </si>
  <si>
    <t>45 - 55</t>
  </si>
  <si>
    <t>1,5 - 1,9</t>
  </si>
  <si>
    <t>Standuri fără aşternut, sistem autocurăţare continuă acoperit cu grătare</t>
  </si>
  <si>
    <t>40 - 45</t>
  </si>
  <si>
    <t>1,2 - 1,5</t>
  </si>
  <si>
    <t>PORCINE</t>
  </si>
  <si>
    <t>Vieri</t>
  </si>
  <si>
    <t>Pardoseală solidă cu aşternut</t>
  </si>
  <si>
    <t>3 – 4</t>
  </si>
  <si>
    <t>12 – 16</t>
  </si>
  <si>
    <t>0,5 - 0,7</t>
  </si>
  <si>
    <t>Scroafe gestante</t>
  </si>
  <si>
    <t>10 – 14</t>
  </si>
  <si>
    <t>0,45 - 0,6</t>
  </si>
  <si>
    <t>Aşternut adânc în zona de odihnă, pardoseală beton în zona de defecaţie</t>
  </si>
  <si>
    <t>0,8 – 1,2</t>
  </si>
  <si>
    <t>12 - 17</t>
  </si>
  <si>
    <t>0,45 - 0,65</t>
  </si>
  <si>
    <t>Pardoseală solidă în zona de odihnă, pardoseală grătar în zona de defecaţie</t>
  </si>
  <si>
    <t>0,1 - 0,25</t>
  </si>
  <si>
    <t>0,3 - 0,45</t>
  </si>
  <si>
    <t>Scroafe lactante</t>
  </si>
  <si>
    <t>Pardoseală solidă în zona de odihnă şi     zona de defecaţie</t>
  </si>
  <si>
    <t>4 - 5</t>
  </si>
  <si>
    <t>14 - 16</t>
  </si>
  <si>
    <t>0,6 - 0,7</t>
  </si>
  <si>
    <t>Pardoseală acoperită parţial ori total cu grătar.</t>
  </si>
  <si>
    <t>0,05 – 0,1</t>
  </si>
  <si>
    <t>15 - 20</t>
  </si>
  <si>
    <t>Purcei înţărcaţi</t>
  </si>
  <si>
    <t>0,5 - 1</t>
  </si>
  <si>
    <t>Gunoi de grajd</t>
  </si>
  <si>
    <t>2 - 3</t>
  </si>
  <si>
    <t>0,15 - 0,2</t>
  </si>
  <si>
    <t>Zonă de odihnă cu aşternut, pardoseală solidă în zona de defecaţie</t>
  </si>
  <si>
    <t>0,15 – 0,3</t>
  </si>
  <si>
    <t>1,5 – 2,5</t>
  </si>
  <si>
    <t>0,1 – 0,15</t>
  </si>
  <si>
    <t>Pardoseală acoperită  cu grătar</t>
  </si>
  <si>
    <t>1 - 2</t>
  </si>
  <si>
    <t>0,09 – 0,1</t>
  </si>
  <si>
    <t>Grăsuni</t>
  </si>
  <si>
    <t>1 – 3</t>
  </si>
  <si>
    <t>4 - 7</t>
  </si>
  <si>
    <t>0,25 – 0,35</t>
  </si>
  <si>
    <t>Zona de odihnă cu aşternut, pardoseală solidă în zona de defecaţie</t>
  </si>
  <si>
    <t>0,3 – 0,5</t>
  </si>
  <si>
    <t>0,2 – 0,4</t>
  </si>
  <si>
    <t>Pardoseală parţial acoperită cu grătare</t>
  </si>
  <si>
    <t>0,15 – 0,25</t>
  </si>
  <si>
    <t>CABALINE</t>
  </si>
  <si>
    <t>Sistemul de adăpost</t>
  </si>
  <si>
    <t>Excremente +  aşternut</t>
  </si>
  <si>
    <t>Tipul de gunoi rezultat</t>
  </si>
  <si>
    <t>Producţia de gunoi, inclusiv aşternut [kg/animal/zi]</t>
  </si>
  <si>
    <r>
      <t xml:space="preserve">Capacitatea de stocare         </t>
    </r>
    <r>
      <rPr>
        <sz val="10"/>
        <color indexed="8"/>
        <rFont val="Times New Roman"/>
        <family val="1"/>
      </rPr>
      <t>[m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/animal/luna]</t>
    </r>
  </si>
  <si>
    <t>Mânz peste un an (400 kg)</t>
  </si>
  <si>
    <t>Aşternut</t>
  </si>
  <si>
    <t>17 + 5 kg aşternut</t>
  </si>
  <si>
    <t>Bălegar</t>
  </si>
  <si>
    <t>1,0</t>
  </si>
  <si>
    <t>Iapă, armăsar, cal castrat (600 kg)</t>
  </si>
  <si>
    <t>25 + 5 kg aşternut</t>
  </si>
  <si>
    <t>1,38</t>
  </si>
  <si>
    <t>Sistem de adăpost</t>
  </si>
  <si>
    <t>Aşternut    [kg/animal/zi]</t>
  </si>
  <si>
    <t>Tip de gunoi de grajd rezultat</t>
  </si>
  <si>
    <t>Producţia de gunoi, inclusiv aşternut   [kg/animal/zi]</t>
  </si>
  <si>
    <t>Capacitatea de stocare                   [m3/animal/luna]</t>
  </si>
  <si>
    <t>Miel de 3,5  luni sau cârlan</t>
  </si>
  <si>
    <t>0,3</t>
  </si>
  <si>
    <t>1,5</t>
  </si>
  <si>
    <t>0,050</t>
  </si>
  <si>
    <t>Mioară de 12  luni</t>
  </si>
  <si>
    <t>0,4</t>
  </si>
  <si>
    <t>2,5</t>
  </si>
  <si>
    <t>0,083</t>
  </si>
  <si>
    <t>Oaie-mamă, berbec şi batal de 12 luni</t>
  </si>
  <si>
    <t>0,5</t>
  </si>
  <si>
    <t>2,8</t>
  </si>
  <si>
    <t>0,093</t>
  </si>
  <si>
    <t>Berbec şi batal</t>
  </si>
  <si>
    <t>0,133</t>
  </si>
  <si>
    <t>Iepuri</t>
  </si>
  <si>
    <t>0,03</t>
  </si>
  <si>
    <t>0,33</t>
  </si>
  <si>
    <t>0,011</t>
  </si>
  <si>
    <t>TOTAL capacitate de stocare în m cubi (înălțimea recomandată este între 1 și 2 m, însă grămezile de gunoi de grajd se pot înălța și la 3 m, dacă ferma dispune de un utilaj cu care săefectueaze această operațiune (de exemplu, un încărcător frontal))</t>
  </si>
  <si>
    <t>Comuna</t>
  </si>
  <si>
    <t>Județul</t>
  </si>
  <si>
    <t xml:space="preserve">Calculul de dimensionare a platformei comunale de gunoi de grajd în baza centralizatorului cu numărul de animale la nivel de UAT </t>
  </si>
  <si>
    <t xml:space="preserve">Platformă tip de </t>
  </si>
  <si>
    <t>Total m3</t>
  </si>
  <si>
    <t xml:space="preserve">Anexa 8 la ghidul specific </t>
  </si>
  <si>
    <t>OVINE/
CAPRINE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</si>
</sst>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b/>
      <sz val="10"/>
      <color indexed="10"/>
      <name val="Arial"/>
      <family val="2"/>
    </font>
    <font>
      <vertAlign val="superscript"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4" fontId="3" fillId="2" borderId="0" xfId="0" applyNumberFormat="1" applyFont="1" applyFill="1" applyAlignment="1">
      <alignment vertical="center"/>
    </xf>
    <xf numFmtId="4" fontId="0" fillId="0" borderId="0" xfId="0" applyNumberForma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3" fillId="2" borderId="18" xfId="0" applyNumberFormat="1" applyFont="1" applyFill="1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7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0" fillId="0" borderId="15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730250</xdr:rowOff>
    </xdr:from>
    <xdr:to>
      <xdr:col>11</xdr:col>
      <xdr:colOff>533400</xdr:colOff>
      <xdr:row>56</xdr:row>
      <xdr:rowOff>368300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C49585-5F46-4100-A8D1-52B04A078F20}"/>
            </a:ext>
          </a:extLst>
        </xdr:cNvPr>
        <xdr:cNvSpPr>
          <a:spLocks noChangeArrowheads="1"/>
        </xdr:cNvSpPr>
      </xdr:nvSpPr>
      <xdr:spPr bwMode="auto">
        <a:xfrm>
          <a:off x="0" y="21056600"/>
          <a:ext cx="29813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BBBDC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333375</xdr:colOff>
      <xdr:row>59</xdr:row>
      <xdr:rowOff>19050</xdr:rowOff>
    </xdr:from>
    <xdr:to>
      <xdr:col>12</xdr:col>
      <xdr:colOff>809625</xdr:colOff>
      <xdr:row>61</xdr:row>
      <xdr:rowOff>15875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EC3DC501-D03C-412E-8C22-7D807EE5202D}"/>
            </a:ext>
          </a:extLst>
        </xdr:cNvPr>
        <xdr:cNvSpPr>
          <a:spLocks noChangeArrowheads="1"/>
        </xdr:cNvSpPr>
      </xdr:nvSpPr>
      <xdr:spPr bwMode="auto">
        <a:xfrm>
          <a:off x="1133475" y="22917150"/>
          <a:ext cx="1847850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BBBDC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6"/>
  <sheetViews>
    <sheetView tabSelected="1" topLeftCell="A46" workbookViewId="0">
      <selection activeCell="AA54" sqref="AA54"/>
    </sheetView>
  </sheetViews>
  <sheetFormatPr defaultRowHeight="15" x14ac:dyDescent="0.25"/>
  <cols>
    <col min="1" max="1" width="20.85546875" style="7" customWidth="1"/>
    <col min="2" max="2" width="34" style="21" customWidth="1"/>
    <col min="3" max="3" width="8.28515625" style="21" customWidth="1"/>
    <col min="4" max="4" width="9" style="22" hidden="1" customWidth="1"/>
    <col min="5" max="5" width="17.140625" style="7" hidden="1" customWidth="1"/>
    <col min="6" max="6" width="11.85546875" style="22" hidden="1" customWidth="1"/>
    <col min="7" max="7" width="10.42578125" style="7" hidden="1" customWidth="1"/>
    <col min="8" max="8" width="0.140625" style="23" hidden="1" customWidth="1"/>
    <col min="9" max="9" width="7.28515625" style="23" hidden="1" customWidth="1"/>
    <col min="10" max="10" width="6.7109375" style="23" hidden="1" customWidth="1"/>
    <col min="11" max="11" width="8.5703125" style="23" hidden="1" customWidth="1"/>
    <col min="12" max="12" width="12.85546875" style="24" hidden="1" customWidth="1"/>
    <col min="13" max="13" width="12.28515625" style="24" hidden="1" customWidth="1"/>
    <col min="14" max="14" width="12.85546875" style="24" hidden="1" customWidth="1"/>
    <col min="15" max="15" width="12.140625" style="7" customWidth="1"/>
    <col min="16" max="16" width="9.140625" style="7" customWidth="1"/>
    <col min="17" max="17" width="0.140625" style="7" customWidth="1"/>
    <col min="18" max="18" width="11.5703125" style="7" hidden="1" customWidth="1"/>
    <col min="19" max="19" width="11.7109375" style="7" hidden="1" customWidth="1"/>
    <col min="20" max="20" width="9.140625" style="7" hidden="1" customWidth="1"/>
    <col min="21" max="16384" width="9.140625" style="7"/>
  </cols>
  <sheetData>
    <row r="1" spans="1:15" x14ac:dyDescent="0.25">
      <c r="A1" s="54" t="s">
        <v>182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</row>
    <row r="2" spans="1:15" x14ac:dyDescent="0.25">
      <c r="A2" s="57" t="s">
        <v>179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9"/>
    </row>
    <row r="3" spans="1:15" ht="33.75" customHeight="1" x14ac:dyDescent="0.25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9"/>
    </row>
    <row r="4" spans="1:15" x14ac:dyDescent="0.25">
      <c r="A4" s="30"/>
      <c r="O4" s="31"/>
    </row>
    <row r="5" spans="1:15" x14ac:dyDescent="0.25">
      <c r="A5" s="25" t="s">
        <v>177</v>
      </c>
      <c r="B5" s="26"/>
      <c r="O5" s="31"/>
    </row>
    <row r="6" spans="1:15" x14ac:dyDescent="0.25">
      <c r="A6" s="25" t="s">
        <v>178</v>
      </c>
      <c r="B6" s="26"/>
      <c r="O6" s="31"/>
    </row>
    <row r="7" spans="1:15" x14ac:dyDescent="0.25">
      <c r="A7" s="32"/>
      <c r="B7" s="33"/>
      <c r="C7" s="33"/>
      <c r="D7" s="34"/>
      <c r="E7" s="35"/>
      <c r="F7" s="34"/>
      <c r="G7" s="35"/>
      <c r="H7" s="36"/>
      <c r="I7" s="36"/>
      <c r="J7" s="36"/>
      <c r="K7" s="36"/>
      <c r="L7" s="37"/>
      <c r="M7" s="37"/>
      <c r="N7" s="37"/>
      <c r="O7" s="38"/>
    </row>
    <row r="8" spans="1:15" ht="75.75" customHeight="1" x14ac:dyDescent="0.25">
      <c r="A8" s="1" t="s">
        <v>0</v>
      </c>
      <c r="B8" s="2" t="s">
        <v>1</v>
      </c>
      <c r="C8" s="2" t="s">
        <v>2</v>
      </c>
      <c r="D8" s="3" t="s">
        <v>3</v>
      </c>
      <c r="E8" s="2" t="s">
        <v>4</v>
      </c>
      <c r="F8" s="3" t="s">
        <v>5</v>
      </c>
      <c r="G8" s="2" t="s">
        <v>6</v>
      </c>
      <c r="H8" s="4" t="s">
        <v>7</v>
      </c>
      <c r="I8" s="5" t="s">
        <v>8</v>
      </c>
      <c r="J8" s="5" t="s">
        <v>9</v>
      </c>
      <c r="K8" s="5" t="s">
        <v>10</v>
      </c>
      <c r="L8" s="6" t="s">
        <v>11</v>
      </c>
      <c r="M8" s="6" t="s">
        <v>12</v>
      </c>
      <c r="N8" s="6" t="s">
        <v>13</v>
      </c>
      <c r="O8" s="28" t="s">
        <v>14</v>
      </c>
    </row>
    <row r="9" spans="1:15" x14ac:dyDescent="0.25">
      <c r="A9" s="47" t="s">
        <v>15</v>
      </c>
      <c r="B9" s="48"/>
      <c r="C9" s="48"/>
      <c r="D9" s="48"/>
      <c r="E9" s="48"/>
      <c r="F9" s="48"/>
      <c r="G9" s="48"/>
      <c r="H9" s="49"/>
      <c r="I9" s="49"/>
      <c r="J9" s="49"/>
      <c r="K9" s="49"/>
      <c r="L9" s="49"/>
      <c r="M9" s="49"/>
      <c r="N9" s="50"/>
      <c r="O9" s="19"/>
    </row>
    <row r="10" spans="1:15" x14ac:dyDescent="0.25">
      <c r="A10" s="39" t="s">
        <v>16</v>
      </c>
      <c r="B10" s="8" t="s">
        <v>17</v>
      </c>
      <c r="C10" s="9"/>
      <c r="D10" s="10" t="s">
        <v>18</v>
      </c>
      <c r="E10" s="11" t="s">
        <v>19</v>
      </c>
      <c r="F10" s="10" t="s">
        <v>20</v>
      </c>
      <c r="G10" s="8" t="s">
        <v>21</v>
      </c>
      <c r="H10" s="12">
        <v>0.25</v>
      </c>
      <c r="I10" s="12">
        <v>170</v>
      </c>
      <c r="J10" s="12">
        <v>160</v>
      </c>
      <c r="K10" s="12">
        <v>145</v>
      </c>
      <c r="L10" s="13">
        <f>((H10/30)*I10)*C10</f>
        <v>0</v>
      </c>
      <c r="M10" s="13">
        <f>((H10/30)*J10)*C10</f>
        <v>0</v>
      </c>
      <c r="N10" s="13">
        <f>((H10/30)*K10)*C10</f>
        <v>0</v>
      </c>
      <c r="O10" s="19">
        <f>(C10*H10*6)*40%</f>
        <v>0</v>
      </c>
    </row>
    <row r="11" spans="1:15" x14ac:dyDescent="0.25">
      <c r="A11" s="40"/>
      <c r="B11" s="8" t="s">
        <v>22</v>
      </c>
      <c r="C11" s="9"/>
      <c r="D11" s="10" t="s">
        <v>23</v>
      </c>
      <c r="E11" s="11" t="s">
        <v>24</v>
      </c>
      <c r="F11" s="10" t="s">
        <v>25</v>
      </c>
      <c r="G11" s="8" t="s">
        <v>26</v>
      </c>
      <c r="H11" s="12">
        <v>0.25</v>
      </c>
      <c r="I11" s="12">
        <v>170</v>
      </c>
      <c r="J11" s="12">
        <v>160</v>
      </c>
      <c r="K11" s="12">
        <v>145</v>
      </c>
      <c r="L11" s="13">
        <f t="shared" ref="L11:L25" si="0">((H11/30)*I11)*C11</f>
        <v>0</v>
      </c>
      <c r="M11" s="13">
        <f t="shared" ref="M11:M25" si="1">((H11/30)*J11)*C11</f>
        <v>0</v>
      </c>
      <c r="N11" s="13">
        <f t="shared" ref="N11:N25" si="2">((H11/30)*K11)*C11</f>
        <v>0</v>
      </c>
      <c r="O11" s="19">
        <f t="shared" ref="O11:O58" si="3">(C11*H11*6)*40%</f>
        <v>0</v>
      </c>
    </row>
    <row r="12" spans="1:15" x14ac:dyDescent="0.25">
      <c r="A12" s="39" t="s">
        <v>27</v>
      </c>
      <c r="B12" s="8" t="s">
        <v>28</v>
      </c>
      <c r="C12" s="9"/>
      <c r="D12" s="10" t="s">
        <v>29</v>
      </c>
      <c r="E12" s="11" t="s">
        <v>19</v>
      </c>
      <c r="F12" s="10" t="s">
        <v>30</v>
      </c>
      <c r="G12" s="8" t="s">
        <v>31</v>
      </c>
      <c r="H12" s="12">
        <v>0.75</v>
      </c>
      <c r="I12" s="12">
        <v>170</v>
      </c>
      <c r="J12" s="12">
        <v>160</v>
      </c>
      <c r="K12" s="12">
        <v>145</v>
      </c>
      <c r="L12" s="13">
        <f t="shared" si="0"/>
        <v>0</v>
      </c>
      <c r="M12" s="13">
        <f t="shared" si="1"/>
        <v>0</v>
      </c>
      <c r="N12" s="13">
        <f t="shared" si="2"/>
        <v>0</v>
      </c>
      <c r="O12" s="19">
        <f t="shared" si="3"/>
        <v>0</v>
      </c>
    </row>
    <row r="13" spans="1:15" ht="38.25" customHeight="1" x14ac:dyDescent="0.25">
      <c r="A13" s="40"/>
      <c r="B13" s="8" t="s">
        <v>32</v>
      </c>
      <c r="C13" s="9"/>
      <c r="D13" s="10" t="s">
        <v>33</v>
      </c>
      <c r="E13" s="11" t="s">
        <v>19</v>
      </c>
      <c r="F13" s="10" t="s">
        <v>34</v>
      </c>
      <c r="G13" s="8" t="s">
        <v>35</v>
      </c>
      <c r="H13" s="12">
        <v>0.7</v>
      </c>
      <c r="I13" s="12">
        <v>170</v>
      </c>
      <c r="J13" s="12">
        <v>160</v>
      </c>
      <c r="K13" s="12">
        <v>145</v>
      </c>
      <c r="L13" s="13">
        <f t="shared" si="0"/>
        <v>0</v>
      </c>
      <c r="M13" s="13">
        <f t="shared" si="1"/>
        <v>0</v>
      </c>
      <c r="N13" s="13">
        <f t="shared" si="2"/>
        <v>0</v>
      </c>
      <c r="O13" s="19">
        <f t="shared" si="3"/>
        <v>0</v>
      </c>
    </row>
    <row r="14" spans="1:15" ht="25.5" x14ac:dyDescent="0.25">
      <c r="A14" s="40"/>
      <c r="B14" s="8" t="s">
        <v>36</v>
      </c>
      <c r="C14" s="9"/>
      <c r="D14" s="10" t="s">
        <v>37</v>
      </c>
      <c r="E14" s="11" t="s">
        <v>19</v>
      </c>
      <c r="F14" s="10" t="s">
        <v>38</v>
      </c>
      <c r="G14" s="8" t="s">
        <v>39</v>
      </c>
      <c r="H14" s="12">
        <v>0.65</v>
      </c>
      <c r="I14" s="12">
        <v>170</v>
      </c>
      <c r="J14" s="12">
        <v>160</v>
      </c>
      <c r="K14" s="12">
        <v>145</v>
      </c>
      <c r="L14" s="13">
        <f t="shared" si="0"/>
        <v>0</v>
      </c>
      <c r="M14" s="13">
        <f t="shared" si="1"/>
        <v>0</v>
      </c>
      <c r="N14" s="13">
        <f t="shared" si="2"/>
        <v>0</v>
      </c>
      <c r="O14" s="19">
        <f t="shared" si="3"/>
        <v>0</v>
      </c>
    </row>
    <row r="15" spans="1:15" x14ac:dyDescent="0.25">
      <c r="A15" s="39" t="s">
        <v>40</v>
      </c>
      <c r="B15" s="8" t="s">
        <v>28</v>
      </c>
      <c r="C15" s="9"/>
      <c r="D15" s="10">
        <v>3</v>
      </c>
      <c r="E15" s="11" t="s">
        <v>19</v>
      </c>
      <c r="F15" s="10" t="s">
        <v>41</v>
      </c>
      <c r="G15" s="8" t="s">
        <v>42</v>
      </c>
      <c r="H15" s="12">
        <v>1.1000000000000001</v>
      </c>
      <c r="I15" s="12">
        <v>170</v>
      </c>
      <c r="J15" s="12">
        <v>160</v>
      </c>
      <c r="K15" s="12">
        <v>145</v>
      </c>
      <c r="L15" s="13">
        <f t="shared" si="0"/>
        <v>0</v>
      </c>
      <c r="M15" s="13">
        <f t="shared" si="1"/>
        <v>0</v>
      </c>
      <c r="N15" s="13">
        <f t="shared" si="2"/>
        <v>0</v>
      </c>
      <c r="O15" s="19">
        <f t="shared" si="3"/>
        <v>0</v>
      </c>
    </row>
    <row r="16" spans="1:15" ht="25.5" x14ac:dyDescent="0.25">
      <c r="A16" s="40"/>
      <c r="B16" s="8" t="s">
        <v>32</v>
      </c>
      <c r="C16" s="9"/>
      <c r="D16" s="10" t="s">
        <v>37</v>
      </c>
      <c r="E16" s="11" t="s">
        <v>19</v>
      </c>
      <c r="F16" s="10" t="s">
        <v>43</v>
      </c>
      <c r="G16" s="8" t="s">
        <v>44</v>
      </c>
      <c r="H16" s="12">
        <v>1</v>
      </c>
      <c r="I16" s="12">
        <v>170</v>
      </c>
      <c r="J16" s="12">
        <v>160</v>
      </c>
      <c r="K16" s="12">
        <v>145</v>
      </c>
      <c r="L16" s="13">
        <f t="shared" si="0"/>
        <v>0</v>
      </c>
      <c r="M16" s="13">
        <f t="shared" si="1"/>
        <v>0</v>
      </c>
      <c r="N16" s="13">
        <f t="shared" si="2"/>
        <v>0</v>
      </c>
      <c r="O16" s="19">
        <f t="shared" si="3"/>
        <v>0</v>
      </c>
    </row>
    <row r="17" spans="1:15" x14ac:dyDescent="0.25">
      <c r="A17" s="40"/>
      <c r="B17" s="8" t="s">
        <v>45</v>
      </c>
      <c r="C17" s="9"/>
      <c r="D17" s="10" t="s">
        <v>23</v>
      </c>
      <c r="E17" s="11" t="s">
        <v>24</v>
      </c>
      <c r="F17" s="10" t="s">
        <v>46</v>
      </c>
      <c r="G17" s="8" t="s">
        <v>47</v>
      </c>
      <c r="H17" s="12">
        <v>0.9</v>
      </c>
      <c r="I17" s="12">
        <v>170</v>
      </c>
      <c r="J17" s="12">
        <v>160</v>
      </c>
      <c r="K17" s="12">
        <v>145</v>
      </c>
      <c r="L17" s="13">
        <f t="shared" si="0"/>
        <v>0</v>
      </c>
      <c r="M17" s="13">
        <f t="shared" si="1"/>
        <v>0</v>
      </c>
      <c r="N17" s="13">
        <f t="shared" si="2"/>
        <v>0</v>
      </c>
      <c r="O17" s="19">
        <f t="shared" si="3"/>
        <v>0</v>
      </c>
    </row>
    <row r="18" spans="1:15" ht="25.5" x14ac:dyDescent="0.25">
      <c r="A18" s="40"/>
      <c r="B18" s="8" t="s">
        <v>48</v>
      </c>
      <c r="C18" s="9"/>
      <c r="D18" s="10" t="s">
        <v>37</v>
      </c>
      <c r="E18" s="11" t="s">
        <v>19</v>
      </c>
      <c r="F18" s="10" t="s">
        <v>41</v>
      </c>
      <c r="G18" s="8" t="s">
        <v>49</v>
      </c>
      <c r="H18" s="12">
        <v>1.05</v>
      </c>
      <c r="I18" s="12">
        <v>170</v>
      </c>
      <c r="J18" s="12">
        <v>160</v>
      </c>
      <c r="K18" s="12">
        <v>145</v>
      </c>
      <c r="L18" s="13">
        <f t="shared" si="0"/>
        <v>0</v>
      </c>
      <c r="M18" s="13">
        <f t="shared" si="1"/>
        <v>0</v>
      </c>
      <c r="N18" s="13">
        <f t="shared" si="2"/>
        <v>0</v>
      </c>
      <c r="O18" s="19">
        <f t="shared" si="3"/>
        <v>0</v>
      </c>
    </row>
    <row r="19" spans="1:15" ht="38.25" customHeight="1" x14ac:dyDescent="0.25">
      <c r="A19" s="44" t="s">
        <v>50</v>
      </c>
      <c r="B19" s="8" t="s">
        <v>32</v>
      </c>
      <c r="C19" s="9"/>
      <c r="D19" s="10" t="s">
        <v>51</v>
      </c>
      <c r="E19" s="11" t="s">
        <v>19</v>
      </c>
      <c r="F19" s="10" t="s">
        <v>52</v>
      </c>
      <c r="G19" s="8" t="s">
        <v>53</v>
      </c>
      <c r="H19" s="12">
        <v>1.4</v>
      </c>
      <c r="I19" s="12">
        <v>170</v>
      </c>
      <c r="J19" s="12">
        <v>160</v>
      </c>
      <c r="K19" s="12">
        <v>145</v>
      </c>
      <c r="L19" s="13">
        <f t="shared" si="0"/>
        <v>0</v>
      </c>
      <c r="M19" s="13">
        <f t="shared" si="1"/>
        <v>0</v>
      </c>
      <c r="N19" s="13">
        <f t="shared" si="2"/>
        <v>0</v>
      </c>
      <c r="O19" s="19">
        <f t="shared" si="3"/>
        <v>0</v>
      </c>
    </row>
    <row r="20" spans="1:15" ht="26.25" customHeight="1" x14ac:dyDescent="0.25">
      <c r="A20" s="45"/>
      <c r="B20" s="51" t="s">
        <v>54</v>
      </c>
      <c r="C20" s="9"/>
      <c r="D20" s="53" t="s">
        <v>29</v>
      </c>
      <c r="E20" s="11" t="s">
        <v>55</v>
      </c>
      <c r="F20" s="10" t="s">
        <v>56</v>
      </c>
      <c r="G20" s="8" t="s">
        <v>57</v>
      </c>
      <c r="H20" s="12">
        <v>1.1000000000000001</v>
      </c>
      <c r="I20" s="12">
        <v>170</v>
      </c>
      <c r="J20" s="12">
        <v>160</v>
      </c>
      <c r="K20" s="12">
        <v>145</v>
      </c>
      <c r="L20" s="13">
        <f t="shared" si="0"/>
        <v>0</v>
      </c>
      <c r="M20" s="13">
        <f t="shared" si="1"/>
        <v>0</v>
      </c>
      <c r="N20" s="13">
        <f t="shared" si="2"/>
        <v>0</v>
      </c>
      <c r="O20" s="19">
        <f t="shared" si="3"/>
        <v>0</v>
      </c>
    </row>
    <row r="21" spans="1:15" x14ac:dyDescent="0.25">
      <c r="A21" s="45"/>
      <c r="B21" s="52"/>
      <c r="C21" s="9"/>
      <c r="D21" s="52"/>
      <c r="E21" s="11" t="s">
        <v>58</v>
      </c>
      <c r="F21" s="10" t="s">
        <v>59</v>
      </c>
      <c r="G21" s="8" t="s">
        <v>60</v>
      </c>
      <c r="H21" s="12">
        <v>0.3</v>
      </c>
      <c r="I21" s="12">
        <v>170</v>
      </c>
      <c r="J21" s="12">
        <v>160</v>
      </c>
      <c r="K21" s="12">
        <v>145</v>
      </c>
      <c r="L21" s="13">
        <f t="shared" si="0"/>
        <v>0</v>
      </c>
      <c r="M21" s="13">
        <f t="shared" si="1"/>
        <v>0</v>
      </c>
      <c r="N21" s="13">
        <f t="shared" si="2"/>
        <v>0</v>
      </c>
      <c r="O21" s="19">
        <f t="shared" si="3"/>
        <v>0</v>
      </c>
    </row>
    <row r="22" spans="1:15" ht="36" customHeight="1" x14ac:dyDescent="0.25">
      <c r="A22" s="45"/>
      <c r="B22" s="8" t="s">
        <v>61</v>
      </c>
      <c r="C22" s="9"/>
      <c r="D22" s="10" t="s">
        <v>62</v>
      </c>
      <c r="E22" s="11" t="s">
        <v>19</v>
      </c>
      <c r="F22" s="10" t="s">
        <v>63</v>
      </c>
      <c r="G22" s="8" t="s">
        <v>64</v>
      </c>
      <c r="H22" s="12">
        <v>1.6</v>
      </c>
      <c r="I22" s="12">
        <v>170</v>
      </c>
      <c r="J22" s="12">
        <v>160</v>
      </c>
      <c r="K22" s="12">
        <v>145</v>
      </c>
      <c r="L22" s="13">
        <f t="shared" si="0"/>
        <v>0</v>
      </c>
      <c r="M22" s="13">
        <f t="shared" si="1"/>
        <v>0</v>
      </c>
      <c r="N22" s="13">
        <f t="shared" si="2"/>
        <v>0</v>
      </c>
      <c r="O22" s="19">
        <f t="shared" si="3"/>
        <v>0</v>
      </c>
    </row>
    <row r="23" spans="1:15" ht="36" customHeight="1" x14ac:dyDescent="0.25">
      <c r="A23" s="45"/>
      <c r="B23" s="8" t="s">
        <v>65</v>
      </c>
      <c r="C23" s="9"/>
      <c r="D23" s="10" t="s">
        <v>37</v>
      </c>
      <c r="E23" s="11" t="s">
        <v>19</v>
      </c>
      <c r="F23" s="10" t="s">
        <v>63</v>
      </c>
      <c r="G23" s="8" t="s">
        <v>64</v>
      </c>
      <c r="H23" s="12">
        <v>1.6</v>
      </c>
      <c r="I23" s="12">
        <v>170</v>
      </c>
      <c r="J23" s="12">
        <v>160</v>
      </c>
      <c r="K23" s="12">
        <v>145</v>
      </c>
      <c r="L23" s="13">
        <f t="shared" si="0"/>
        <v>0</v>
      </c>
      <c r="M23" s="13">
        <f t="shared" si="1"/>
        <v>0</v>
      </c>
      <c r="N23" s="13">
        <f t="shared" si="2"/>
        <v>0</v>
      </c>
      <c r="O23" s="19">
        <f t="shared" si="3"/>
        <v>0</v>
      </c>
    </row>
    <row r="24" spans="1:15" ht="36" customHeight="1" x14ac:dyDescent="0.25">
      <c r="A24" s="45"/>
      <c r="B24" s="8" t="s">
        <v>66</v>
      </c>
      <c r="C24" s="9"/>
      <c r="D24" s="10" t="s">
        <v>23</v>
      </c>
      <c r="E24" s="11" t="s">
        <v>24</v>
      </c>
      <c r="F24" s="10" t="s">
        <v>67</v>
      </c>
      <c r="G24" s="8" t="s">
        <v>68</v>
      </c>
      <c r="H24" s="12">
        <v>1.2</v>
      </c>
      <c r="I24" s="12">
        <v>170</v>
      </c>
      <c r="J24" s="12">
        <v>160</v>
      </c>
      <c r="K24" s="12">
        <v>145</v>
      </c>
      <c r="L24" s="13">
        <f t="shared" si="0"/>
        <v>0</v>
      </c>
      <c r="M24" s="13">
        <f t="shared" si="1"/>
        <v>0</v>
      </c>
      <c r="N24" s="13">
        <f t="shared" si="2"/>
        <v>0</v>
      </c>
      <c r="O24" s="19">
        <f t="shared" si="3"/>
        <v>0</v>
      </c>
    </row>
    <row r="25" spans="1:15" ht="24.75" customHeight="1" x14ac:dyDescent="0.25">
      <c r="A25" s="46"/>
      <c r="B25" s="8" t="s">
        <v>69</v>
      </c>
      <c r="C25" s="9"/>
      <c r="D25" s="10" t="s">
        <v>70</v>
      </c>
      <c r="E25" s="11" t="s">
        <v>19</v>
      </c>
      <c r="F25" s="8" t="s">
        <v>71</v>
      </c>
      <c r="G25" s="8" t="s">
        <v>72</v>
      </c>
      <c r="H25" s="12">
        <v>1</v>
      </c>
      <c r="I25" s="12">
        <v>170</v>
      </c>
      <c r="J25" s="12">
        <v>160</v>
      </c>
      <c r="K25" s="12">
        <v>145</v>
      </c>
      <c r="L25" s="13">
        <f t="shared" si="0"/>
        <v>0</v>
      </c>
      <c r="M25" s="13">
        <f t="shared" si="1"/>
        <v>0</v>
      </c>
      <c r="N25" s="13">
        <f t="shared" si="2"/>
        <v>0</v>
      </c>
      <c r="O25" s="19">
        <f t="shared" si="3"/>
        <v>0</v>
      </c>
    </row>
    <row r="26" spans="1:15" x14ac:dyDescent="0.25">
      <c r="A26" s="47" t="s">
        <v>73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60"/>
      <c r="O26" s="19">
        <f t="shared" si="3"/>
        <v>0</v>
      </c>
    </row>
    <row r="27" spans="1:15" x14ac:dyDescent="0.25">
      <c r="A27" s="39" t="s">
        <v>16</v>
      </c>
      <c r="B27" s="8" t="s">
        <v>74</v>
      </c>
      <c r="C27" s="9"/>
      <c r="D27" s="10" t="s">
        <v>18</v>
      </c>
      <c r="E27" s="11" t="s">
        <v>75</v>
      </c>
      <c r="F27" s="10" t="s">
        <v>20</v>
      </c>
      <c r="G27" s="8" t="s">
        <v>21</v>
      </c>
      <c r="H27" s="12">
        <v>0.25</v>
      </c>
      <c r="I27" s="12">
        <v>170</v>
      </c>
      <c r="J27" s="12">
        <v>160</v>
      </c>
      <c r="K27" s="12">
        <v>145</v>
      </c>
      <c r="L27" s="13">
        <f>((H27/30)*170)*C27</f>
        <v>0</v>
      </c>
      <c r="M27" s="13">
        <f>((H27/30)*J27)*C27</f>
        <v>0</v>
      </c>
      <c r="N27" s="13">
        <f>((H27/30)*K27)*C27</f>
        <v>0</v>
      </c>
      <c r="O27" s="19">
        <f t="shared" si="3"/>
        <v>0</v>
      </c>
    </row>
    <row r="28" spans="1:15" x14ac:dyDescent="0.25">
      <c r="A28" s="40"/>
      <c r="B28" s="8" t="s">
        <v>76</v>
      </c>
      <c r="C28" s="9"/>
      <c r="D28" s="10" t="s">
        <v>23</v>
      </c>
      <c r="E28" s="11" t="s">
        <v>24</v>
      </c>
      <c r="F28" s="10" t="s">
        <v>25</v>
      </c>
      <c r="G28" s="8" t="s">
        <v>26</v>
      </c>
      <c r="H28" s="12">
        <v>0.25</v>
      </c>
      <c r="I28" s="12">
        <v>170</v>
      </c>
      <c r="J28" s="12">
        <v>160</v>
      </c>
      <c r="K28" s="12">
        <v>145</v>
      </c>
      <c r="L28" s="13">
        <f t="shared" ref="L28:L48" si="4">((H28/30)*170)*C28</f>
        <v>0</v>
      </c>
      <c r="M28" s="13">
        <f t="shared" ref="M28:M48" si="5">((H28/30)*J28)*C28</f>
        <v>0</v>
      </c>
      <c r="N28" s="13">
        <f t="shared" ref="N28:N48" si="6">((H28/30)*K28)*C28</f>
        <v>0</v>
      </c>
      <c r="O28" s="19">
        <f t="shared" si="3"/>
        <v>0</v>
      </c>
    </row>
    <row r="29" spans="1:15" x14ac:dyDescent="0.25">
      <c r="A29" s="39" t="s">
        <v>40</v>
      </c>
      <c r="B29" s="8" t="s">
        <v>77</v>
      </c>
      <c r="C29" s="9"/>
      <c r="D29" s="10" t="s">
        <v>18</v>
      </c>
      <c r="E29" s="11" t="s">
        <v>75</v>
      </c>
      <c r="F29" s="10" t="s">
        <v>78</v>
      </c>
      <c r="G29" s="8" t="s">
        <v>44</v>
      </c>
      <c r="H29" s="12">
        <v>1</v>
      </c>
      <c r="I29" s="12">
        <v>170</v>
      </c>
      <c r="J29" s="12">
        <v>160</v>
      </c>
      <c r="K29" s="12">
        <v>145</v>
      </c>
      <c r="L29" s="13">
        <f t="shared" si="4"/>
        <v>0</v>
      </c>
      <c r="M29" s="13">
        <f t="shared" si="5"/>
        <v>0</v>
      </c>
      <c r="N29" s="13">
        <f t="shared" si="6"/>
        <v>0</v>
      </c>
      <c r="O29" s="19">
        <f t="shared" si="3"/>
        <v>0</v>
      </c>
    </row>
    <row r="30" spans="1:15" ht="25.5" x14ac:dyDescent="0.25">
      <c r="A30" s="40"/>
      <c r="B30" s="8" t="s">
        <v>79</v>
      </c>
      <c r="C30" s="9"/>
      <c r="D30" s="10" t="s">
        <v>23</v>
      </c>
      <c r="E30" s="11" t="s">
        <v>24</v>
      </c>
      <c r="F30" s="10" t="s">
        <v>46</v>
      </c>
      <c r="G30" s="8" t="s">
        <v>80</v>
      </c>
      <c r="H30" s="12">
        <v>0.9</v>
      </c>
      <c r="I30" s="12">
        <v>170</v>
      </c>
      <c r="J30" s="12">
        <v>160</v>
      </c>
      <c r="K30" s="12">
        <v>145</v>
      </c>
      <c r="L30" s="13">
        <f t="shared" si="4"/>
        <v>0</v>
      </c>
      <c r="M30" s="13">
        <f t="shared" si="5"/>
        <v>0</v>
      </c>
      <c r="N30" s="13">
        <f t="shared" si="6"/>
        <v>0</v>
      </c>
      <c r="O30" s="19">
        <f t="shared" si="3"/>
        <v>0</v>
      </c>
    </row>
    <row r="31" spans="1:15" x14ac:dyDescent="0.25">
      <c r="A31" s="14" t="s">
        <v>27</v>
      </c>
      <c r="B31" s="8" t="s">
        <v>81</v>
      </c>
      <c r="C31" s="9"/>
      <c r="D31" s="10" t="s">
        <v>82</v>
      </c>
      <c r="E31" s="11" t="s">
        <v>75</v>
      </c>
      <c r="F31" s="10" t="s">
        <v>83</v>
      </c>
      <c r="G31" s="8" t="s">
        <v>84</v>
      </c>
      <c r="H31" s="12">
        <v>0.8</v>
      </c>
      <c r="I31" s="12">
        <v>170</v>
      </c>
      <c r="J31" s="12">
        <v>160</v>
      </c>
      <c r="K31" s="12">
        <v>145</v>
      </c>
      <c r="L31" s="13">
        <f t="shared" si="4"/>
        <v>0</v>
      </c>
      <c r="M31" s="13">
        <f t="shared" si="5"/>
        <v>0</v>
      </c>
      <c r="N31" s="13">
        <f t="shared" si="6"/>
        <v>0</v>
      </c>
      <c r="O31" s="19">
        <f t="shared" si="3"/>
        <v>0</v>
      </c>
    </row>
    <row r="32" spans="1:15" ht="25.5" x14ac:dyDescent="0.25">
      <c r="A32" s="14"/>
      <c r="B32" s="8" t="s">
        <v>85</v>
      </c>
      <c r="C32" s="9"/>
      <c r="D32" s="10" t="s">
        <v>23</v>
      </c>
      <c r="E32" s="11" t="s">
        <v>24</v>
      </c>
      <c r="F32" s="10" t="s">
        <v>86</v>
      </c>
      <c r="G32" s="8" t="s">
        <v>87</v>
      </c>
      <c r="H32" s="12">
        <v>0.6</v>
      </c>
      <c r="I32" s="12">
        <v>170</v>
      </c>
      <c r="J32" s="12">
        <v>160</v>
      </c>
      <c r="K32" s="12">
        <v>145</v>
      </c>
      <c r="L32" s="13">
        <f t="shared" si="4"/>
        <v>0</v>
      </c>
      <c r="M32" s="13">
        <f t="shared" si="5"/>
        <v>0</v>
      </c>
      <c r="N32" s="13">
        <f t="shared" si="6"/>
        <v>0</v>
      </c>
      <c r="O32" s="19">
        <f t="shared" si="3"/>
        <v>0</v>
      </c>
    </row>
    <row r="33" spans="1:15" x14ac:dyDescent="0.25">
      <c r="A33" s="44" t="s">
        <v>50</v>
      </c>
      <c r="B33" s="8" t="s">
        <v>77</v>
      </c>
      <c r="C33" s="9"/>
      <c r="D33" s="10" t="s">
        <v>88</v>
      </c>
      <c r="E33" s="11" t="s">
        <v>75</v>
      </c>
      <c r="F33" s="10" t="s">
        <v>89</v>
      </c>
      <c r="G33" s="8" t="s">
        <v>90</v>
      </c>
      <c r="H33" s="12">
        <v>1.5</v>
      </c>
      <c r="I33" s="12">
        <v>170</v>
      </c>
      <c r="J33" s="12">
        <v>160</v>
      </c>
      <c r="K33" s="12">
        <v>145</v>
      </c>
      <c r="L33" s="13">
        <f t="shared" si="4"/>
        <v>0</v>
      </c>
      <c r="M33" s="13">
        <f t="shared" si="5"/>
        <v>0</v>
      </c>
      <c r="N33" s="13">
        <f t="shared" si="6"/>
        <v>0</v>
      </c>
      <c r="O33" s="19">
        <f t="shared" si="3"/>
        <v>0</v>
      </c>
    </row>
    <row r="34" spans="1:15" ht="25.5" x14ac:dyDescent="0.25">
      <c r="A34" s="45"/>
      <c r="B34" s="8" t="s">
        <v>91</v>
      </c>
      <c r="C34" s="9"/>
      <c r="D34" s="10" t="s">
        <v>23</v>
      </c>
      <c r="E34" s="11" t="s">
        <v>24</v>
      </c>
      <c r="F34" s="10" t="s">
        <v>92</v>
      </c>
      <c r="G34" s="8" t="s">
        <v>93</v>
      </c>
      <c r="H34" s="12">
        <v>1.2</v>
      </c>
      <c r="I34" s="12">
        <v>170</v>
      </c>
      <c r="J34" s="12">
        <v>160</v>
      </c>
      <c r="K34" s="12">
        <v>145</v>
      </c>
      <c r="L34" s="13">
        <f t="shared" si="4"/>
        <v>0</v>
      </c>
      <c r="M34" s="13">
        <f t="shared" si="5"/>
        <v>0</v>
      </c>
      <c r="N34" s="13">
        <f t="shared" si="6"/>
        <v>0</v>
      </c>
      <c r="O34" s="19">
        <f t="shared" si="3"/>
        <v>0</v>
      </c>
    </row>
    <row r="35" spans="1:15" x14ac:dyDescent="0.25">
      <c r="A35" s="46"/>
      <c r="B35" s="8" t="s">
        <v>69</v>
      </c>
      <c r="C35" s="9"/>
      <c r="D35" s="10" t="s">
        <v>70</v>
      </c>
      <c r="E35" s="11" t="s">
        <v>19</v>
      </c>
      <c r="F35" s="8" t="s">
        <v>71</v>
      </c>
      <c r="G35" s="8" t="s">
        <v>72</v>
      </c>
      <c r="H35" s="15">
        <v>1</v>
      </c>
      <c r="I35" s="12">
        <v>170</v>
      </c>
      <c r="J35" s="12">
        <v>160</v>
      </c>
      <c r="K35" s="12">
        <v>145</v>
      </c>
      <c r="L35" s="13">
        <f t="shared" si="4"/>
        <v>0</v>
      </c>
      <c r="M35" s="13">
        <f t="shared" si="5"/>
        <v>0</v>
      </c>
      <c r="N35" s="13">
        <f t="shared" si="6"/>
        <v>0</v>
      </c>
      <c r="O35" s="19">
        <f t="shared" si="3"/>
        <v>0</v>
      </c>
    </row>
    <row r="36" spans="1:15" x14ac:dyDescent="0.25">
      <c r="A36" s="16" t="s">
        <v>94</v>
      </c>
      <c r="B36" s="8"/>
      <c r="C36" s="8"/>
      <c r="D36" s="10"/>
      <c r="E36" s="11"/>
      <c r="F36" s="10"/>
      <c r="G36" s="8"/>
      <c r="H36" s="12"/>
      <c r="I36" s="12">
        <v>170</v>
      </c>
      <c r="J36" s="12">
        <v>160</v>
      </c>
      <c r="K36" s="12">
        <v>145</v>
      </c>
      <c r="L36" s="13">
        <f t="shared" si="4"/>
        <v>0</v>
      </c>
      <c r="M36" s="13">
        <f t="shared" si="5"/>
        <v>0</v>
      </c>
      <c r="N36" s="13">
        <f t="shared" si="6"/>
        <v>0</v>
      </c>
      <c r="O36" s="19">
        <f t="shared" si="3"/>
        <v>0</v>
      </c>
    </row>
    <row r="37" spans="1:15" ht="24.75" customHeight="1" x14ac:dyDescent="0.25">
      <c r="A37" s="14" t="s">
        <v>95</v>
      </c>
      <c r="B37" s="8" t="s">
        <v>96</v>
      </c>
      <c r="C37" s="9"/>
      <c r="D37" s="10" t="s">
        <v>97</v>
      </c>
      <c r="E37" s="11" t="s">
        <v>19</v>
      </c>
      <c r="F37" s="10" t="s">
        <v>98</v>
      </c>
      <c r="G37" s="8" t="s">
        <v>99</v>
      </c>
      <c r="H37" s="12">
        <v>0.5</v>
      </c>
      <c r="I37" s="12">
        <v>170</v>
      </c>
      <c r="J37" s="12">
        <v>160</v>
      </c>
      <c r="K37" s="12">
        <v>145</v>
      </c>
      <c r="L37" s="13">
        <f t="shared" si="4"/>
        <v>0</v>
      </c>
      <c r="M37" s="13">
        <f t="shared" si="5"/>
        <v>0</v>
      </c>
      <c r="N37" s="13">
        <f t="shared" si="6"/>
        <v>0</v>
      </c>
      <c r="O37" s="19">
        <f t="shared" si="3"/>
        <v>0</v>
      </c>
    </row>
    <row r="38" spans="1:15" x14ac:dyDescent="0.25">
      <c r="A38" s="39" t="s">
        <v>100</v>
      </c>
      <c r="B38" s="8" t="s">
        <v>28</v>
      </c>
      <c r="C38" s="9"/>
      <c r="D38" s="10" t="s">
        <v>37</v>
      </c>
      <c r="E38" s="11" t="s">
        <v>19</v>
      </c>
      <c r="F38" s="10" t="s">
        <v>101</v>
      </c>
      <c r="G38" s="8" t="s">
        <v>102</v>
      </c>
      <c r="H38" s="12">
        <v>0.45</v>
      </c>
      <c r="I38" s="12">
        <v>170</v>
      </c>
      <c r="J38" s="12">
        <v>160</v>
      </c>
      <c r="K38" s="12">
        <v>145</v>
      </c>
      <c r="L38" s="13">
        <f t="shared" si="4"/>
        <v>0</v>
      </c>
      <c r="M38" s="13">
        <f t="shared" si="5"/>
        <v>0</v>
      </c>
      <c r="N38" s="13">
        <f t="shared" si="6"/>
        <v>0</v>
      </c>
      <c r="O38" s="19">
        <f t="shared" si="3"/>
        <v>0</v>
      </c>
    </row>
    <row r="39" spans="1:15" ht="25.5" x14ac:dyDescent="0.25">
      <c r="A39" s="40"/>
      <c r="B39" s="8" t="s">
        <v>103</v>
      </c>
      <c r="C39" s="9"/>
      <c r="D39" s="10" t="s">
        <v>104</v>
      </c>
      <c r="E39" s="11" t="s">
        <v>19</v>
      </c>
      <c r="F39" s="10" t="s">
        <v>105</v>
      </c>
      <c r="G39" s="8" t="s">
        <v>106</v>
      </c>
      <c r="H39" s="12">
        <v>0.45</v>
      </c>
      <c r="I39" s="12">
        <v>170</v>
      </c>
      <c r="J39" s="12">
        <v>160</v>
      </c>
      <c r="K39" s="12">
        <v>145</v>
      </c>
      <c r="L39" s="13">
        <f t="shared" si="4"/>
        <v>0</v>
      </c>
      <c r="M39" s="13">
        <f t="shared" si="5"/>
        <v>0</v>
      </c>
      <c r="N39" s="13">
        <f t="shared" si="6"/>
        <v>0</v>
      </c>
      <c r="O39" s="19">
        <f t="shared" si="3"/>
        <v>0</v>
      </c>
    </row>
    <row r="40" spans="1:15" ht="25.5" x14ac:dyDescent="0.25">
      <c r="A40" s="40"/>
      <c r="B40" s="8" t="s">
        <v>107</v>
      </c>
      <c r="C40" s="9"/>
      <c r="D40" s="10" t="s">
        <v>108</v>
      </c>
      <c r="E40" s="11" t="s">
        <v>24</v>
      </c>
      <c r="F40" s="10" t="s">
        <v>59</v>
      </c>
      <c r="G40" s="8" t="s">
        <v>109</v>
      </c>
      <c r="H40" s="12">
        <v>0.3</v>
      </c>
      <c r="I40" s="12">
        <v>170</v>
      </c>
      <c r="J40" s="12">
        <v>160</v>
      </c>
      <c r="K40" s="12">
        <v>145</v>
      </c>
      <c r="L40" s="13">
        <f t="shared" si="4"/>
        <v>0</v>
      </c>
      <c r="M40" s="13">
        <f t="shared" si="5"/>
        <v>0</v>
      </c>
      <c r="N40" s="13">
        <f t="shared" si="6"/>
        <v>0</v>
      </c>
      <c r="O40" s="19">
        <f t="shared" si="3"/>
        <v>0</v>
      </c>
    </row>
    <row r="41" spans="1:15" ht="50.25" customHeight="1" x14ac:dyDescent="0.25">
      <c r="A41" s="39" t="s">
        <v>110</v>
      </c>
      <c r="B41" s="8" t="s">
        <v>111</v>
      </c>
      <c r="C41" s="9"/>
      <c r="D41" s="10" t="s">
        <v>112</v>
      </c>
      <c r="E41" s="11" t="s">
        <v>19</v>
      </c>
      <c r="F41" s="10" t="s">
        <v>113</v>
      </c>
      <c r="G41" s="8" t="s">
        <v>114</v>
      </c>
      <c r="H41" s="12">
        <v>0.6</v>
      </c>
      <c r="I41" s="12">
        <v>170</v>
      </c>
      <c r="J41" s="12">
        <v>160</v>
      </c>
      <c r="K41" s="12">
        <v>145</v>
      </c>
      <c r="L41" s="13">
        <f t="shared" si="4"/>
        <v>0</v>
      </c>
      <c r="M41" s="13">
        <f t="shared" si="5"/>
        <v>0</v>
      </c>
      <c r="N41" s="13">
        <f t="shared" si="6"/>
        <v>0</v>
      </c>
      <c r="O41" s="19">
        <f t="shared" si="3"/>
        <v>0</v>
      </c>
    </row>
    <row r="42" spans="1:15" ht="25.5" x14ac:dyDescent="0.25">
      <c r="A42" s="40"/>
      <c r="B42" s="8" t="s">
        <v>115</v>
      </c>
      <c r="C42" s="9"/>
      <c r="D42" s="10" t="s">
        <v>116</v>
      </c>
      <c r="E42" s="11" t="s">
        <v>24</v>
      </c>
      <c r="F42" s="10" t="s">
        <v>117</v>
      </c>
      <c r="G42" s="8" t="s">
        <v>102</v>
      </c>
      <c r="H42" s="12">
        <v>0.45</v>
      </c>
      <c r="I42" s="12">
        <v>170</v>
      </c>
      <c r="J42" s="12">
        <v>160</v>
      </c>
      <c r="K42" s="12">
        <v>145</v>
      </c>
      <c r="L42" s="13">
        <f t="shared" si="4"/>
        <v>0</v>
      </c>
      <c r="M42" s="13">
        <f t="shared" si="5"/>
        <v>0</v>
      </c>
      <c r="N42" s="13">
        <f t="shared" si="6"/>
        <v>0</v>
      </c>
      <c r="O42" s="19">
        <f t="shared" si="3"/>
        <v>0</v>
      </c>
    </row>
    <row r="43" spans="1:15" x14ac:dyDescent="0.25">
      <c r="A43" s="39" t="s">
        <v>118</v>
      </c>
      <c r="B43" s="8" t="s">
        <v>28</v>
      </c>
      <c r="C43" s="9"/>
      <c r="D43" s="10" t="s">
        <v>119</v>
      </c>
      <c r="E43" s="11" t="s">
        <v>120</v>
      </c>
      <c r="F43" s="10" t="s">
        <v>121</v>
      </c>
      <c r="G43" s="8" t="s">
        <v>122</v>
      </c>
      <c r="H43" s="12">
        <v>0.15</v>
      </c>
      <c r="I43" s="12">
        <v>170</v>
      </c>
      <c r="J43" s="12">
        <v>160</v>
      </c>
      <c r="K43" s="12">
        <v>145</v>
      </c>
      <c r="L43" s="13">
        <f t="shared" si="4"/>
        <v>0</v>
      </c>
      <c r="M43" s="13">
        <f t="shared" si="5"/>
        <v>0</v>
      </c>
      <c r="N43" s="13">
        <f t="shared" si="6"/>
        <v>0</v>
      </c>
      <c r="O43" s="19">
        <f t="shared" si="3"/>
        <v>0</v>
      </c>
    </row>
    <row r="44" spans="1:15" ht="25.5" x14ac:dyDescent="0.25">
      <c r="A44" s="40"/>
      <c r="B44" s="8" t="s">
        <v>123</v>
      </c>
      <c r="C44" s="9"/>
      <c r="D44" s="10" t="s">
        <v>124</v>
      </c>
      <c r="E44" s="11" t="s">
        <v>120</v>
      </c>
      <c r="F44" s="10" t="s">
        <v>125</v>
      </c>
      <c r="G44" s="8" t="s">
        <v>126</v>
      </c>
      <c r="H44" s="12">
        <v>0.1</v>
      </c>
      <c r="I44" s="12">
        <v>170</v>
      </c>
      <c r="J44" s="12">
        <v>160</v>
      </c>
      <c r="K44" s="12">
        <v>145</v>
      </c>
      <c r="L44" s="13">
        <f t="shared" si="4"/>
        <v>0</v>
      </c>
      <c r="M44" s="13">
        <f t="shared" si="5"/>
        <v>0</v>
      </c>
      <c r="N44" s="13">
        <f t="shared" si="6"/>
        <v>0</v>
      </c>
      <c r="O44" s="19">
        <f t="shared" si="3"/>
        <v>0</v>
      </c>
    </row>
    <row r="45" spans="1:15" x14ac:dyDescent="0.25">
      <c r="A45" s="40"/>
      <c r="B45" s="8" t="s">
        <v>127</v>
      </c>
      <c r="C45" s="9"/>
      <c r="D45" s="10" t="s">
        <v>116</v>
      </c>
      <c r="E45" s="11" t="s">
        <v>24</v>
      </c>
      <c r="F45" s="10" t="s">
        <v>128</v>
      </c>
      <c r="G45" s="8" t="s">
        <v>129</v>
      </c>
      <c r="H45" s="12">
        <v>0.09</v>
      </c>
      <c r="I45" s="12">
        <v>170</v>
      </c>
      <c r="J45" s="12">
        <v>160</v>
      </c>
      <c r="K45" s="12">
        <v>145</v>
      </c>
      <c r="L45" s="13">
        <f t="shared" si="4"/>
        <v>0</v>
      </c>
      <c r="M45" s="13">
        <f t="shared" si="5"/>
        <v>0</v>
      </c>
      <c r="N45" s="13">
        <f t="shared" si="6"/>
        <v>0</v>
      </c>
      <c r="O45" s="19">
        <f t="shared" si="3"/>
        <v>0</v>
      </c>
    </row>
    <row r="46" spans="1:15" x14ac:dyDescent="0.25">
      <c r="A46" s="39" t="s">
        <v>130</v>
      </c>
      <c r="B46" s="8" t="s">
        <v>28</v>
      </c>
      <c r="C46" s="9"/>
      <c r="D46" s="10" t="s">
        <v>131</v>
      </c>
      <c r="E46" s="11" t="s">
        <v>120</v>
      </c>
      <c r="F46" s="10" t="s">
        <v>132</v>
      </c>
      <c r="G46" s="8" t="s">
        <v>133</v>
      </c>
      <c r="H46" s="12">
        <v>0.25</v>
      </c>
      <c r="I46" s="12">
        <v>170</v>
      </c>
      <c r="J46" s="12">
        <v>160</v>
      </c>
      <c r="K46" s="12">
        <v>145</v>
      </c>
      <c r="L46" s="13">
        <f t="shared" si="4"/>
        <v>0</v>
      </c>
      <c r="M46" s="13">
        <f t="shared" si="5"/>
        <v>0</v>
      </c>
      <c r="N46" s="13">
        <f t="shared" si="6"/>
        <v>0</v>
      </c>
      <c r="O46" s="19">
        <f t="shared" si="3"/>
        <v>0</v>
      </c>
    </row>
    <row r="47" spans="1:15" ht="25.5" x14ac:dyDescent="0.25">
      <c r="A47" s="40"/>
      <c r="B47" s="8" t="s">
        <v>134</v>
      </c>
      <c r="C47" s="9"/>
      <c r="D47" s="10" t="s">
        <v>135</v>
      </c>
      <c r="E47" s="11" t="s">
        <v>120</v>
      </c>
      <c r="F47" s="10" t="s">
        <v>29</v>
      </c>
      <c r="G47" s="8" t="s">
        <v>136</v>
      </c>
      <c r="H47" s="12">
        <v>0.2</v>
      </c>
      <c r="I47" s="12">
        <v>170</v>
      </c>
      <c r="J47" s="12">
        <v>160</v>
      </c>
      <c r="K47" s="12">
        <v>145</v>
      </c>
      <c r="L47" s="13">
        <f t="shared" si="4"/>
        <v>0</v>
      </c>
      <c r="M47" s="13">
        <f t="shared" si="5"/>
        <v>0</v>
      </c>
      <c r="N47" s="13">
        <f t="shared" si="6"/>
        <v>0</v>
      </c>
      <c r="O47" s="19">
        <f t="shared" si="3"/>
        <v>0</v>
      </c>
    </row>
    <row r="48" spans="1:15" x14ac:dyDescent="0.25">
      <c r="A48" s="40"/>
      <c r="B48" s="8" t="s">
        <v>137</v>
      </c>
      <c r="C48" s="9"/>
      <c r="D48" s="10" t="s">
        <v>116</v>
      </c>
      <c r="E48" s="11" t="s">
        <v>24</v>
      </c>
      <c r="F48" s="10">
        <v>41767</v>
      </c>
      <c r="G48" s="8" t="s">
        <v>138</v>
      </c>
      <c r="H48" s="12">
        <v>0.15</v>
      </c>
      <c r="I48" s="12">
        <v>170</v>
      </c>
      <c r="J48" s="12">
        <v>160</v>
      </c>
      <c r="K48" s="12">
        <v>145</v>
      </c>
      <c r="L48" s="13">
        <f t="shared" si="4"/>
        <v>0</v>
      </c>
      <c r="M48" s="13">
        <f t="shared" si="5"/>
        <v>0</v>
      </c>
      <c r="N48" s="13">
        <f t="shared" si="6"/>
        <v>0</v>
      </c>
      <c r="O48" s="19">
        <f t="shared" si="3"/>
        <v>0</v>
      </c>
    </row>
    <row r="49" spans="1:22" x14ac:dyDescent="0.25">
      <c r="A49" s="20" t="s">
        <v>139</v>
      </c>
      <c r="B49" s="17"/>
      <c r="C49" s="17"/>
      <c r="D49" s="18"/>
      <c r="E49" s="19"/>
      <c r="F49" s="18"/>
      <c r="G49" s="19"/>
      <c r="H49" s="12"/>
      <c r="I49" s="12"/>
      <c r="J49" s="12"/>
      <c r="K49" s="12"/>
      <c r="L49" s="13"/>
      <c r="M49" s="13"/>
      <c r="N49" s="13"/>
      <c r="O49" s="19">
        <f t="shared" si="3"/>
        <v>0</v>
      </c>
    </row>
    <row r="50" spans="1:22" ht="51" customHeight="1" x14ac:dyDescent="0.25">
      <c r="A50" s="2" t="s">
        <v>0</v>
      </c>
      <c r="B50" s="2" t="s">
        <v>140</v>
      </c>
      <c r="C50" s="2"/>
      <c r="D50" s="3" t="s">
        <v>141</v>
      </c>
      <c r="E50" s="2" t="s">
        <v>142</v>
      </c>
      <c r="F50" s="3" t="s">
        <v>143</v>
      </c>
      <c r="G50" s="2" t="s">
        <v>144</v>
      </c>
      <c r="H50" s="12"/>
      <c r="I50" s="12"/>
      <c r="J50" s="12"/>
      <c r="K50" s="12"/>
      <c r="L50" s="6" t="s">
        <v>11</v>
      </c>
      <c r="M50" s="6" t="s">
        <v>12</v>
      </c>
      <c r="N50" s="6" t="s">
        <v>13</v>
      </c>
      <c r="O50" s="19">
        <f t="shared" si="3"/>
        <v>0</v>
      </c>
    </row>
    <row r="51" spans="1:22" ht="25.5" x14ac:dyDescent="0.25">
      <c r="A51" s="11" t="s">
        <v>145</v>
      </c>
      <c r="B51" s="8" t="s">
        <v>146</v>
      </c>
      <c r="C51" s="9"/>
      <c r="D51" s="10" t="s">
        <v>147</v>
      </c>
      <c r="E51" s="11" t="s">
        <v>148</v>
      </c>
      <c r="F51" s="10">
        <v>22</v>
      </c>
      <c r="G51" s="8" t="s">
        <v>149</v>
      </c>
      <c r="H51" s="12">
        <v>1</v>
      </c>
      <c r="I51" s="12">
        <v>170</v>
      </c>
      <c r="J51" s="12">
        <v>160</v>
      </c>
      <c r="K51" s="12">
        <v>145</v>
      </c>
      <c r="L51" s="13">
        <f>((H51/30)*I51)*C51</f>
        <v>0</v>
      </c>
      <c r="M51" s="13">
        <f>((H51/30)*J51)*C51</f>
        <v>0</v>
      </c>
      <c r="N51" s="13">
        <f>((H51/30)*K51)*C51</f>
        <v>0</v>
      </c>
      <c r="O51" s="19">
        <f t="shared" si="3"/>
        <v>0</v>
      </c>
    </row>
    <row r="52" spans="1:22" ht="25.5" x14ac:dyDescent="0.25">
      <c r="A52" s="11" t="s">
        <v>150</v>
      </c>
      <c r="B52" s="8" t="s">
        <v>146</v>
      </c>
      <c r="C52" s="9"/>
      <c r="D52" s="10" t="s">
        <v>151</v>
      </c>
      <c r="E52" s="11" t="s">
        <v>148</v>
      </c>
      <c r="F52" s="10">
        <v>30</v>
      </c>
      <c r="G52" s="8" t="s">
        <v>152</v>
      </c>
      <c r="H52" s="12">
        <v>1.38</v>
      </c>
      <c r="I52" s="12">
        <v>170</v>
      </c>
      <c r="J52" s="12">
        <v>160</v>
      </c>
      <c r="K52" s="12">
        <v>145</v>
      </c>
      <c r="L52" s="13">
        <f>((H52/30)*I52)*C52</f>
        <v>0</v>
      </c>
      <c r="M52" s="13">
        <f>((H52/30)*J52)*C52</f>
        <v>0</v>
      </c>
      <c r="N52" s="13">
        <f>((H52/30)*K52)*C52</f>
        <v>0</v>
      </c>
      <c r="O52" s="19">
        <f>(C52*H52*6)*40%</f>
        <v>0</v>
      </c>
    </row>
    <row r="53" spans="1:22" ht="25.5" customHeight="1" x14ac:dyDescent="0.25">
      <c r="A53" s="61" t="s">
        <v>183</v>
      </c>
      <c r="B53" s="17"/>
      <c r="C53" s="17"/>
      <c r="D53" s="18"/>
      <c r="E53" s="19"/>
      <c r="F53" s="18"/>
      <c r="G53" s="19"/>
      <c r="H53" s="12"/>
      <c r="I53" s="12"/>
      <c r="J53" s="12"/>
      <c r="K53" s="12"/>
      <c r="L53" s="13"/>
      <c r="M53" s="13"/>
      <c r="N53" s="13"/>
      <c r="O53" s="19">
        <f t="shared" si="3"/>
        <v>0</v>
      </c>
    </row>
    <row r="54" spans="1:22" ht="76.5" x14ac:dyDescent="0.25">
      <c r="A54" s="2" t="s">
        <v>0</v>
      </c>
      <c r="B54" s="2" t="s">
        <v>153</v>
      </c>
      <c r="C54" s="2"/>
      <c r="D54" s="3" t="s">
        <v>154</v>
      </c>
      <c r="E54" s="2" t="s">
        <v>155</v>
      </c>
      <c r="F54" s="3" t="s">
        <v>156</v>
      </c>
      <c r="G54" s="2" t="s">
        <v>157</v>
      </c>
      <c r="H54" s="12"/>
      <c r="I54" s="12"/>
      <c r="J54" s="12"/>
      <c r="K54" s="12"/>
      <c r="L54" s="6" t="s">
        <v>11</v>
      </c>
      <c r="M54" s="6" t="s">
        <v>12</v>
      </c>
      <c r="N54" s="6" t="s">
        <v>13</v>
      </c>
      <c r="O54" s="19">
        <f t="shared" si="3"/>
        <v>0</v>
      </c>
    </row>
    <row r="55" spans="1:22" ht="25.5" x14ac:dyDescent="0.25">
      <c r="A55" s="11" t="s">
        <v>158</v>
      </c>
      <c r="B55" s="8" t="s">
        <v>146</v>
      </c>
      <c r="C55" s="9"/>
      <c r="D55" s="10" t="s">
        <v>159</v>
      </c>
      <c r="E55" s="8" t="s">
        <v>148</v>
      </c>
      <c r="F55" s="10" t="s">
        <v>160</v>
      </c>
      <c r="G55" s="8" t="s">
        <v>161</v>
      </c>
      <c r="H55" s="12">
        <v>0.05</v>
      </c>
      <c r="I55" s="12">
        <v>170</v>
      </c>
      <c r="J55" s="12">
        <v>160</v>
      </c>
      <c r="K55" s="12">
        <v>145</v>
      </c>
      <c r="L55" s="13">
        <f>((H55/30)*I55)*C55</f>
        <v>0</v>
      </c>
      <c r="M55" s="13">
        <f>((H55/30)*J55)*C55</f>
        <v>0</v>
      </c>
      <c r="N55" s="13">
        <f>((H55/30)*K55)*C55</f>
        <v>0</v>
      </c>
      <c r="O55" s="19">
        <f t="shared" si="3"/>
        <v>0</v>
      </c>
    </row>
    <row r="56" spans="1:22" x14ac:dyDescent="0.25">
      <c r="A56" s="11" t="s">
        <v>162</v>
      </c>
      <c r="B56" s="8" t="s">
        <v>146</v>
      </c>
      <c r="C56" s="9"/>
      <c r="D56" s="10" t="s">
        <v>163</v>
      </c>
      <c r="E56" s="8" t="s">
        <v>148</v>
      </c>
      <c r="F56" s="10" t="s">
        <v>164</v>
      </c>
      <c r="G56" s="8" t="s">
        <v>165</v>
      </c>
      <c r="H56" s="12">
        <v>8.3000000000000004E-2</v>
      </c>
      <c r="I56" s="12">
        <v>170</v>
      </c>
      <c r="J56" s="12">
        <v>160</v>
      </c>
      <c r="K56" s="12">
        <v>145</v>
      </c>
      <c r="L56" s="13">
        <f t="shared" ref="L56:L58" si="7">((H56/30)*I56)*C56</f>
        <v>0</v>
      </c>
      <c r="M56" s="13">
        <f t="shared" ref="M56:M58" si="8">((H56/30)*J56)*C56</f>
        <v>0</v>
      </c>
      <c r="N56" s="13">
        <f t="shared" ref="N56:N58" si="9">((H56/30)*K56)*C56</f>
        <v>0</v>
      </c>
      <c r="O56" s="19">
        <f>(C56*H56*6)*40%</f>
        <v>0</v>
      </c>
    </row>
    <row r="57" spans="1:22" ht="25.5" x14ac:dyDescent="0.25">
      <c r="A57" s="11" t="s">
        <v>166</v>
      </c>
      <c r="B57" s="8" t="s">
        <v>146</v>
      </c>
      <c r="C57" s="9"/>
      <c r="D57" s="10" t="s">
        <v>167</v>
      </c>
      <c r="E57" s="8" t="s">
        <v>148</v>
      </c>
      <c r="F57" s="10" t="s">
        <v>168</v>
      </c>
      <c r="G57" s="8" t="s">
        <v>169</v>
      </c>
      <c r="H57" s="12">
        <v>9.2999999999999999E-2</v>
      </c>
      <c r="I57" s="12">
        <v>170</v>
      </c>
      <c r="J57" s="12">
        <v>160</v>
      </c>
      <c r="K57" s="12">
        <v>145</v>
      </c>
      <c r="L57" s="13">
        <f t="shared" si="7"/>
        <v>0</v>
      </c>
      <c r="M57" s="13">
        <f t="shared" si="8"/>
        <v>0</v>
      </c>
      <c r="N57" s="13">
        <f t="shared" si="9"/>
        <v>0</v>
      </c>
      <c r="O57" s="19">
        <f t="shared" si="3"/>
        <v>0</v>
      </c>
    </row>
    <row r="58" spans="1:22" x14ac:dyDescent="0.25">
      <c r="A58" s="11" t="s">
        <v>170</v>
      </c>
      <c r="B58" s="8" t="s">
        <v>146</v>
      </c>
      <c r="C58" s="9"/>
      <c r="D58" s="10" t="s">
        <v>163</v>
      </c>
      <c r="E58" s="8" t="s">
        <v>148</v>
      </c>
      <c r="F58" s="10">
        <v>4</v>
      </c>
      <c r="G58" s="8" t="s">
        <v>171</v>
      </c>
      <c r="H58" s="12">
        <v>0.13300000000000001</v>
      </c>
      <c r="I58" s="12">
        <v>170</v>
      </c>
      <c r="J58" s="12">
        <v>160</v>
      </c>
      <c r="K58" s="12">
        <v>145</v>
      </c>
      <c r="L58" s="13">
        <f t="shared" si="7"/>
        <v>0</v>
      </c>
      <c r="M58" s="13">
        <f t="shared" si="8"/>
        <v>0</v>
      </c>
      <c r="N58" s="13">
        <f t="shared" si="9"/>
        <v>0</v>
      </c>
      <c r="O58" s="19">
        <f t="shared" si="3"/>
        <v>0</v>
      </c>
    </row>
    <row r="59" spans="1:22" x14ac:dyDescent="0.25">
      <c r="A59" s="20" t="s">
        <v>181</v>
      </c>
      <c r="B59" s="8"/>
      <c r="C59" s="8"/>
      <c r="D59" s="10"/>
      <c r="E59" s="8"/>
      <c r="F59" s="10"/>
      <c r="G59" s="8"/>
      <c r="H59" s="12"/>
      <c r="I59" s="12"/>
      <c r="J59" s="12"/>
      <c r="K59" s="12"/>
      <c r="L59" s="13"/>
      <c r="M59" s="13"/>
      <c r="N59" s="13"/>
      <c r="O59" s="19">
        <f>SUM(O10:O58)</f>
        <v>0</v>
      </c>
      <c r="P59"/>
      <c r="Q59"/>
      <c r="R59"/>
      <c r="S59"/>
      <c r="T59"/>
      <c r="U59"/>
      <c r="V59"/>
    </row>
    <row r="60" spans="1:22" ht="76.5" hidden="1" x14ac:dyDescent="0.25">
      <c r="A60" s="2" t="s">
        <v>0</v>
      </c>
      <c r="B60" s="2" t="s">
        <v>153</v>
      </c>
      <c r="C60" s="2"/>
      <c r="D60" s="3" t="s">
        <v>154</v>
      </c>
      <c r="E60" s="2" t="s">
        <v>155</v>
      </c>
      <c r="F60" s="3" t="s">
        <v>156</v>
      </c>
      <c r="G60" s="2" t="s">
        <v>157</v>
      </c>
      <c r="H60" s="12"/>
      <c r="I60" s="12"/>
      <c r="J60" s="12"/>
      <c r="K60" s="12"/>
      <c r="L60" s="6" t="s">
        <v>11</v>
      </c>
      <c r="M60" s="6" t="s">
        <v>12</v>
      </c>
      <c r="N60" s="6" t="s">
        <v>13</v>
      </c>
      <c r="O60" s="19"/>
      <c r="P60"/>
      <c r="Q60"/>
      <c r="R60"/>
      <c r="S60"/>
      <c r="T60"/>
      <c r="U60"/>
      <c r="V60"/>
    </row>
    <row r="61" spans="1:22" hidden="1" x14ac:dyDescent="0.25">
      <c r="A61" s="11" t="s">
        <v>172</v>
      </c>
      <c r="B61" s="8" t="s">
        <v>146</v>
      </c>
      <c r="C61" s="9">
        <v>0</v>
      </c>
      <c r="D61" s="10" t="s">
        <v>173</v>
      </c>
      <c r="E61" s="8" t="s">
        <v>148</v>
      </c>
      <c r="F61" s="10" t="s">
        <v>174</v>
      </c>
      <c r="G61" s="8" t="s">
        <v>175</v>
      </c>
      <c r="H61" s="12">
        <v>1.0999999999999999E-2</v>
      </c>
      <c r="I61" s="12">
        <v>170</v>
      </c>
      <c r="J61" s="12">
        <v>160</v>
      </c>
      <c r="K61" s="12">
        <v>145</v>
      </c>
      <c r="L61" s="13">
        <f>((H61/30)*I61)*C61</f>
        <v>0</v>
      </c>
      <c r="M61" s="13">
        <f>((H61/30)*J61)*C61</f>
        <v>0</v>
      </c>
      <c r="N61" s="13">
        <f>((H61/30)*K61)*C61</f>
        <v>0</v>
      </c>
      <c r="O61" s="19"/>
      <c r="P61"/>
      <c r="Q61"/>
      <c r="R61"/>
      <c r="S61"/>
      <c r="T61"/>
      <c r="U61"/>
      <c r="V61"/>
    </row>
    <row r="62" spans="1:22" ht="63" customHeight="1" x14ac:dyDescent="0.25">
      <c r="A62" s="19" t="s">
        <v>180</v>
      </c>
      <c r="B62" s="17"/>
      <c r="C62" s="17"/>
      <c r="D62" s="18"/>
      <c r="E62" s="19"/>
      <c r="F62" s="18"/>
      <c r="G62" s="19"/>
      <c r="H62" s="12"/>
      <c r="I62" s="12"/>
      <c r="J62" s="12"/>
      <c r="K62" s="12"/>
      <c r="L62" s="13"/>
      <c r="M62" s="13"/>
      <c r="N62" s="13"/>
      <c r="O62" s="29" t="str">
        <f>_xlfn.IFS(O59&lt;1500,"Neeligibil",IF(O59&gt;=1500,O59&lt;=2000),"1500 m3",IF(O59&gt;=2000,O59&lt;=3000),"1500m3 sau 2000 m3",IF(O59&gt;=3000,O59&lt;=4000),"1500m3 sau 2000m3 sau 3000 m3",O59&gt;4000,"1500m3 sau 2000m3 sau 3000m3 sau 4000 m3")</f>
        <v>Neeligibil</v>
      </c>
      <c r="P62"/>
      <c r="Q62"/>
      <c r="R62"/>
      <c r="S62"/>
      <c r="T62"/>
      <c r="U62"/>
      <c r="V62"/>
    </row>
    <row r="63" spans="1:22" ht="28.5" hidden="1" customHeight="1" x14ac:dyDescent="0.25">
      <c r="A63" s="41" t="s">
        <v>176</v>
      </c>
      <c r="B63" s="42"/>
      <c r="C63" s="42"/>
      <c r="D63" s="42"/>
      <c r="E63" s="42"/>
      <c r="F63" s="42"/>
      <c r="G63" s="42"/>
      <c r="H63" s="42"/>
      <c r="I63" s="42"/>
      <c r="J63" s="42"/>
      <c r="K63" s="43"/>
      <c r="L63" s="27" t="e">
        <f>L61+L58+L57+L56+L55+L52+L51+#REF!+#REF!+#REF!+#REF!+#REF!+#REF!+#REF!+#REF!+#REF!+#REF!+#REF!+L48+L47+L46+L45+L44+L43+L42+L41+L40+L39+L38+L37+L35+L34+L33+L32+L31+L30+L29+L28+L27+L25+L24+L23+L22+L21+L20+L19+L18+L17+L16+L15+L14+L13+L12+L11+L10</f>
        <v>#REF!</v>
      </c>
      <c r="M63" s="27" t="e">
        <f>M61+M58+M57+M56+M55+M52+M51+#REF!+#REF!+#REF!+#REF!+#REF!+#REF!+#REF!+#REF!+#REF!+#REF!+#REF!+M48+M47+M46+M45+M44+M43+M42+M41+M40+M39+M38+M37+M35+M34+M33+M32+M31+M30+M29+M28+M27+M25+M24+M23+M22+M21+M20+M19+M18+M17+M16+M15+M14+M13+M12+M11+M10</f>
        <v>#REF!</v>
      </c>
      <c r="N63" s="27" t="e">
        <f>N61+N58+N57+N56+N55+N52+N51+#REF!+#REF!+#REF!+#REF!+#REF!+#REF!+#REF!+#REF!+#REF!+#REF!+#REF!+N48+N47+N46+N45+N44+N43+N42+N41+N40+N39+N38+N37+N35+N34+N33+N32+N31+N30+N29+N28+N27+N25+N24+N23+N22+N21+N20+N19+N18+N17+N16+N15+N14+N13+N12+N11+N10</f>
        <v>#REF!</v>
      </c>
      <c r="P63"/>
      <c r="Q63"/>
      <c r="R63"/>
      <c r="S63"/>
      <c r="T63"/>
      <c r="U63"/>
      <c r="V63"/>
    </row>
    <row r="64" spans="1:22" x14ac:dyDescent="0.25">
      <c r="P64"/>
      <c r="Q64"/>
      <c r="R64"/>
      <c r="S64"/>
      <c r="T64"/>
      <c r="U64"/>
      <c r="V64"/>
    </row>
    <row r="65" spans="16:22" x14ac:dyDescent="0.25">
      <c r="P65"/>
      <c r="Q65"/>
      <c r="R65"/>
      <c r="S65"/>
      <c r="T65"/>
      <c r="U65"/>
      <c r="V65"/>
    </row>
    <row r="66" spans="16:22" x14ac:dyDescent="0.25">
      <c r="P66"/>
      <c r="Q66"/>
      <c r="R66"/>
      <c r="S66"/>
      <c r="T66"/>
      <c r="U66"/>
      <c r="V66"/>
    </row>
  </sheetData>
  <sheetProtection selectLockedCells="1"/>
  <mergeCells count="18">
    <mergeCell ref="A1:O1"/>
    <mergeCell ref="A2:O3"/>
    <mergeCell ref="A26:N26"/>
    <mergeCell ref="A27:A28"/>
    <mergeCell ref="A29:A30"/>
    <mergeCell ref="A33:A35"/>
    <mergeCell ref="A9:N9"/>
    <mergeCell ref="A10:A11"/>
    <mergeCell ref="A12:A14"/>
    <mergeCell ref="A15:A18"/>
    <mergeCell ref="A19:A25"/>
    <mergeCell ref="B20:B21"/>
    <mergeCell ref="D20:D21"/>
    <mergeCell ref="A43:A45"/>
    <mergeCell ref="A46:A48"/>
    <mergeCell ref="A63:K63"/>
    <mergeCell ref="A38:A40"/>
    <mergeCell ref="A41:A42"/>
  </mergeCells>
  <pageMargins left="0.7" right="0.7" top="0.75" bottom="0.75" header="0.3" footer="0.3"/>
  <pageSetup paperSize="9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2023-10-09T13:07:00Z</dcterms:modified>
</cp:coreProperties>
</file>